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<sst xmlns="http://schemas.openxmlformats.org/spreadsheetml/2006/main" count="267" uniqueCount="157">
  <si>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</si>
  <si>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</si>
  <si>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</si>
  <si>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</si>
  <si>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</si>
  <si>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</si>
  <si>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</si>
  <si>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</si>
  <si>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</si>
  <si>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</si>
  <si>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</si>
  <si>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</si>
  <si>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</si>
  <si>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</si>
  <si>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</si>
  <si>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</si>
  <si>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</si>
  <si>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</si>
  <si>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</si>
  <si>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</si>
  <si>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</si>
  <si>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</si>
  <si>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</si>
  <si>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</si>
  <si>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</si>
  <si>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</si>
  <si>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</si>
  <si>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</si>
  <si>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</si>
  <si>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</si>
  <si>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</si>
  <si>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</si>
  <si>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</si>
  <si>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</si>
  <si>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</si>
  <si>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</si>
  <si>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</si>
  <si>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</si>
  <si>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</si>
  <si>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</si>
  <si>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</si>
  <si>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</si>
  <si>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</si>
  <si>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</si>
  <si>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</si>
  <si>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</si>
  <si>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</si>
  <si>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</si>
  <si>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</si>
  <si>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</si>
  <si>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</si>
  <si>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</si>
  <si>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</si>
  <si>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</si>
  <si>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</si>
  <si>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</si>
  <si>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</si>
  <si>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</si>
  <si>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</si>
  <si>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</si>
  <si>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</si>
  <si>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</si>
  <si>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</si>
  <si>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</si>
  <si>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</si>
  <si>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</si>
  <si>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</si>
  <si>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</si>
  <si>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</si>
  <si>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</si>
  <si>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</si>
  <si>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</si>
  <si>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</si>
  <si>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</si>
  <si>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</si>
  <si>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</si>
  <si>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</si>
  <si>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</si>
  <si>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</si>
  <si>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</si>
  <si>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</si>
  <si>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</si>
  <si>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</si>
  <si>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</si>
  <si>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</si>
  <si>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</si>
  <si>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</si>
  <si>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</si>
  <si>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</si>
  <si>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</si>
  <si>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</si>
  <si>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</si>
  <si>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</si>
  <si>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</si>
  <si>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</si>
  <si>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</si>
  <si>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</si>
  <si>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</si>
  <si>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</si>
  <si>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</si>
  <si>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</si>
  <si>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</si>
  <si>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</si>
  <si>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</si>
  <si>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</si>
  <si>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</si>
  <si>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</si>
  <si>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</si>
  <si>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</si>
  <si>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</si>
  <si>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</si>
  <si>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</si>
  <si>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</si>
  <si>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</si>
  <si>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</si>
  <si>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</si>
  <si>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</si>
  <si>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</si>
  <si>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</si>
  <si>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</si>
  <si>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</si>
  <si>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</si>
  <si>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</si>
  <si>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</si>
  <si>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</si>
  <si>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</si>
  <si>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</si>
  <si>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</si>
  <si>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</si>
  <si>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</si>
  <si>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</si>
  <si>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</si>
  <si>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</si>
  <si>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</si>
  <si>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</si>
  <si>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</si>
  <si>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</si>
  <si>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</si>
  <si>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</si>
  <si>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</si>
  <si>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</si>
  <si>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</si>
  <si>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</si>
  <si>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</si>
  <si>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</si>
  <si>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</si>
  <si>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</si>
  <si>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</si>
  <si>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</si>
  <si>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</si>
  <si>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</si>
  <si>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</si>
  <si>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</si>
  <si>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</si>
  <si>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</si>
  <si>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</si>
  <si>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М'який інвентар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</si>
</sst>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E10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K18" sqref="K18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355526.99</v>
      </c>
      <c r="E8" s="19">
        <f>E9+E14</f>
        <v>478596.9</v>
      </c>
      <c r="F8" s="19">
        <f>F9+F14</f>
        <v>477958.57999999996</v>
      </c>
      <c r="G8" s="19">
        <f>G9+G14</f>
        <v>467995.82999999996</v>
      </c>
      <c r="H8" s="19">
        <f aca="true" t="shared" si="0" ref="H8:O8">H9+H14</f>
        <v>539992.98</v>
      </c>
      <c r="I8" s="19">
        <f t="shared" si="0"/>
        <v>707717.4</v>
      </c>
      <c r="J8" s="19">
        <f t="shared" si="0"/>
        <v>177016.31</v>
      </c>
      <c r="K8" s="19">
        <f t="shared" si="0"/>
        <v>214611.28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3419416.2699999996</v>
      </c>
    </row>
    <row r="9" spans="2:16" ht="28.5" customHeight="1">
      <c r="B9" s="20" t="s">
        <v>21</v>
      </c>
      <c r="C9" s="17">
        <v>2100</v>
      </c>
      <c r="D9" s="19">
        <f>D10</f>
        <v>317931.32999999996</v>
      </c>
      <c r="E9" s="19">
        <f>E10</f>
        <v>323592.33</v>
      </c>
      <c r="F9" s="19">
        <f>F10</f>
        <v>345622.31</v>
      </c>
      <c r="G9" s="19">
        <f>G10</f>
        <v>343433.01999999996</v>
      </c>
      <c r="H9" s="19">
        <f aca="true" t="shared" si="1" ref="H9:O9">H10</f>
        <v>447536.86</v>
      </c>
      <c r="I9" s="19">
        <f t="shared" si="1"/>
        <v>669054.91</v>
      </c>
      <c r="J9" s="19">
        <f t="shared" si="1"/>
        <v>166659.91</v>
      </c>
      <c r="K9" s="19">
        <f t="shared" si="1"/>
        <v>182482.13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2796312.8000000003</v>
      </c>
    </row>
    <row r="10" spans="2:16" ht="15" customHeight="1">
      <c r="B10" s="20" t="s">
        <v>22</v>
      </c>
      <c r="C10" s="18">
        <v>2110</v>
      </c>
      <c r="D10" s="19">
        <f>D11+D13</f>
        <v>317931.32999999996</v>
      </c>
      <c r="E10" s="19">
        <f>E11+E13</f>
        <v>323592.33</v>
      </c>
      <c r="F10" s="19">
        <f>F11+F13</f>
        <v>345622.31</v>
      </c>
      <c r="G10" s="19">
        <f>G11+G13</f>
        <v>343433.01999999996</v>
      </c>
      <c r="H10" s="19">
        <f aca="true" t="shared" si="3" ref="H10:O10">H11+H13</f>
        <v>447536.86</v>
      </c>
      <c r="I10" s="19">
        <f t="shared" si="3"/>
        <v>669054.91</v>
      </c>
      <c r="J10" s="19">
        <f t="shared" si="3"/>
        <v>166659.91</v>
      </c>
      <c r="K10" s="19">
        <f t="shared" si="3"/>
        <v>182482.13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2796312.8000000003</v>
      </c>
    </row>
    <row r="11" spans="2:16" ht="18" customHeight="1">
      <c r="B11" s="20" t="s">
        <v>23</v>
      </c>
      <c r="C11" s="18">
        <v>2111</v>
      </c>
      <c r="D11" s="19">
        <v>262988.97</v>
      </c>
      <c r="E11" s="19">
        <v>266329.95</v>
      </c>
      <c r="F11" s="19">
        <v>287223.91</v>
      </c>
      <c r="G11" s="19">
        <v>288604.6</v>
      </c>
      <c r="H11" s="19">
        <v>369764.47</v>
      </c>
      <c r="I11" s="19">
        <v>556379.88</v>
      </c>
      <c r="J11" s="19">
        <v>135528.29</v>
      </c>
      <c r="K11" s="19">
        <v>151409.57</v>
      </c>
      <c r="L11" s="19"/>
      <c r="M11" s="19"/>
      <c r="N11" s="19"/>
      <c r="O11" s="19"/>
      <c r="P11" s="19">
        <f t="shared" si="2"/>
        <v>2318229.6399999997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54942.36</v>
      </c>
      <c r="E13" s="19">
        <v>57262.38</v>
      </c>
      <c r="F13" s="19">
        <v>58398.4</v>
      </c>
      <c r="G13" s="19">
        <v>54828.42</v>
      </c>
      <c r="H13" s="19">
        <v>77772.39</v>
      </c>
      <c r="I13" s="19">
        <v>112675.03</v>
      </c>
      <c r="J13" s="19">
        <v>31131.62</v>
      </c>
      <c r="K13" s="19">
        <v>31072.56</v>
      </c>
      <c r="L13" s="19"/>
      <c r="M13" s="19"/>
      <c r="N13" s="19"/>
      <c r="O13" s="19"/>
      <c r="P13" s="19">
        <f t="shared" si="2"/>
        <v>478083.16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37595.66</v>
      </c>
      <c r="E14" s="19">
        <f>E15++E16+E17+E18+E19+E20+E20+E21+E28</f>
        <v>155004.57</v>
      </c>
      <c r="F14" s="19">
        <f>F15++F16+F17+F18+F19+F20+F20+F21+F28</f>
        <v>132336.27</v>
      </c>
      <c r="G14" s="19">
        <f>G15++G16+G17+G18+G19+G20+G20+G21+G28</f>
        <v>124562.81</v>
      </c>
      <c r="H14" s="19">
        <f aca="true" t="shared" si="4" ref="H14:O14">H15++H16+H17+H18+H19+H20+H20+H21+H28</f>
        <v>92456.12</v>
      </c>
      <c r="I14" s="19">
        <f t="shared" si="4"/>
        <v>38662.49</v>
      </c>
      <c r="J14" s="19">
        <f t="shared" si="4"/>
        <v>10356.4</v>
      </c>
      <c r="K14" s="19">
        <f t="shared" si="4"/>
        <v>32129.15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623103.47</v>
      </c>
    </row>
    <row r="15" spans="2:16" ht="28.5" customHeight="1">
      <c r="B15" s="23" t="s">
        <v>27</v>
      </c>
      <c r="C15" s="18">
        <v>2210</v>
      </c>
      <c r="D15" s="19"/>
      <c r="E15" s="19">
        <v>19318</v>
      </c>
      <c r="F15" s="19">
        <v>1150</v>
      </c>
      <c r="G15" s="19">
        <v>5297.35</v>
      </c>
      <c r="H15" s="19">
        <v>637.2</v>
      </c>
      <c r="I15" s="19"/>
      <c r="J15" s="19"/>
      <c r="K15" s="19"/>
      <c r="L15" s="19"/>
      <c r="M15" s="19"/>
      <c r="N15" s="19"/>
      <c r="O15" s="19"/>
      <c r="P15" s="19">
        <f t="shared" si="2"/>
        <v>26402.55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37595.66</v>
      </c>
      <c r="E17" s="19">
        <v>49466.62</v>
      </c>
      <c r="F17" s="19">
        <v>51852.57</v>
      </c>
      <c r="G17" s="19">
        <v>43169.83</v>
      </c>
      <c r="H17" s="19">
        <v>45648.62</v>
      </c>
      <c r="I17" s="24">
        <v>29917.88</v>
      </c>
      <c r="J17" s="25"/>
      <c r="K17" s="19">
        <v>25964.88</v>
      </c>
      <c r="L17" s="19"/>
      <c r="M17" s="19"/>
      <c r="N17" s="19"/>
      <c r="O17" s="19"/>
      <c r="P17" s="19">
        <f t="shared" si="2"/>
        <v>283616.06</v>
      </c>
    </row>
    <row r="18" spans="2:16" ht="15.75" customHeight="1">
      <c r="B18" s="23" t="s">
        <v>30</v>
      </c>
      <c r="C18" s="18">
        <v>2240</v>
      </c>
      <c r="D18" s="19"/>
      <c r="E18" s="19">
        <v>332.88</v>
      </c>
      <c r="F18" s="19">
        <v>651.58</v>
      </c>
      <c r="G18" s="19">
        <v>1236.29</v>
      </c>
      <c r="H18" s="19">
        <v>1062.9</v>
      </c>
      <c r="I18" s="19">
        <v>538.57</v>
      </c>
      <c r="J18" s="19">
        <v>355.99</v>
      </c>
      <c r="K18" s="19">
        <v>317.79</v>
      </c>
      <c r="L18" s="19"/>
      <c r="M18" s="19"/>
      <c r="N18" s="19"/>
      <c r="O18" s="19"/>
      <c r="P18" s="19">
        <f t="shared" si="2"/>
        <v>4496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85887.07</v>
      </c>
      <c r="F21" s="19">
        <f>F22+F23+F24+F25+F26+F27</f>
        <v>78682.12</v>
      </c>
      <c r="G21" s="19">
        <f>G22+G23+G24+G25+G26+G27</f>
        <v>72915.34</v>
      </c>
      <c r="H21" s="19">
        <f aca="true" t="shared" si="5" ref="H21:O21">H22+H23+H24+H25+H26+H27</f>
        <v>45107.4</v>
      </c>
      <c r="I21" s="19">
        <f t="shared" si="5"/>
        <v>8206.039999999999</v>
      </c>
      <c r="J21" s="19">
        <f t="shared" si="5"/>
        <v>10000.41</v>
      </c>
      <c r="K21" s="19">
        <f t="shared" si="5"/>
        <v>5446.48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306244.8599999999</v>
      </c>
    </row>
    <row r="22" spans="2:16" ht="15.75" customHeight="1">
      <c r="B22" s="20" t="s">
        <v>34</v>
      </c>
      <c r="C22" s="18">
        <v>2271</v>
      </c>
      <c r="D22" s="19"/>
      <c r="E22" s="19">
        <f>85300.11</f>
        <v>85300.11</v>
      </c>
      <c r="F22" s="19">
        <v>70151.18</v>
      </c>
      <c r="G22" s="19">
        <f>62491.26</f>
        <v>62491.26</v>
      </c>
      <c r="H22" s="19">
        <f>13082.46</f>
        <v>13082.46</v>
      </c>
      <c r="I22" s="19"/>
      <c r="J22" s="19"/>
      <c r="K22" s="19"/>
      <c r="L22" s="19"/>
      <c r="M22" s="19"/>
      <c r="N22" s="19"/>
      <c r="O22" s="19"/>
      <c r="P22" s="19">
        <f t="shared" si="2"/>
        <v>231025.00999999998</v>
      </c>
    </row>
    <row r="23" spans="2:16" ht="20.25" customHeight="1">
      <c r="B23" s="20" t="s">
        <v>35</v>
      </c>
      <c r="C23" s="18">
        <v>2272</v>
      </c>
      <c r="D23" s="19"/>
      <c r="E23" s="19">
        <v>586.96</v>
      </c>
      <c r="F23" s="19">
        <v>1031.16</v>
      </c>
      <c r="G23" s="19">
        <v>856.66</v>
      </c>
      <c r="H23" s="19">
        <v>1126.44</v>
      </c>
      <c r="I23" s="19">
        <v>579.31</v>
      </c>
      <c r="J23" s="19">
        <v>1689.66</v>
      </c>
      <c r="K23" s="19">
        <v>901.15</v>
      </c>
      <c r="L23" s="19"/>
      <c r="M23" s="19"/>
      <c r="N23" s="19"/>
      <c r="O23" s="19"/>
      <c r="P23" s="19">
        <f t="shared" si="2"/>
        <v>6771.34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7499.78</v>
      </c>
      <c r="G24" s="19">
        <f>4181.76+1413+245.73+139.92+1413.4+257.74+820</f>
        <v>8471.55</v>
      </c>
      <c r="H24" s="19">
        <f>21461.13+1456.93+7980.44</f>
        <v>30898.5</v>
      </c>
      <c r="I24" s="19">
        <v>7626.73</v>
      </c>
      <c r="J24" s="19">
        <v>8310.75</v>
      </c>
      <c r="K24" s="19">
        <v>4545.33</v>
      </c>
      <c r="L24" s="19"/>
      <c r="M24" s="19"/>
      <c r="N24" s="19"/>
      <c r="O24" s="19"/>
      <c r="P24" s="19">
        <f t="shared" si="2"/>
        <v>67352.64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509.1+38.84+509.08+38.85</f>
        <v>1095.87</v>
      </c>
      <c r="H26" s="19"/>
      <c r="I26" s="19"/>
      <c r="J26" s="19"/>
      <c r="K26" s="19"/>
      <c r="L26" s="19"/>
      <c r="M26" s="19"/>
      <c r="N26" s="19"/>
      <c r="O26" s="19"/>
      <c r="P26" s="19">
        <f t="shared" si="2"/>
        <v>1095.87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1944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2344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1944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2344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5436.04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5436.04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0</v>
      </c>
      <c r="E79" s="19">
        <f>E80+E85+E113</f>
        <v>0</v>
      </c>
      <c r="F79" s="19">
        <f>F80+F85+F113</f>
        <v>0</v>
      </c>
      <c r="G79" s="19">
        <f>G80+G85+G113</f>
        <v>0</v>
      </c>
      <c r="H79" s="19">
        <f aca="true" t="shared" si="8" ref="H79:O79">H80+H85+H113</f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545302.8</v>
      </c>
      <c r="H149" s="19">
        <f t="shared" si="17"/>
        <v>0</v>
      </c>
      <c r="I149" s="19">
        <f t="shared" si="17"/>
        <v>0</v>
      </c>
      <c r="J149" s="19">
        <f t="shared" si="17"/>
        <v>1155640.86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1700943.6600000001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545302.8</v>
      </c>
      <c r="H150" s="19">
        <f t="shared" si="18"/>
        <v>0</v>
      </c>
      <c r="I150" s="19">
        <f t="shared" si="18"/>
        <v>0</v>
      </c>
      <c r="J150" s="19">
        <f t="shared" si="18"/>
        <v>1155640.86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1700943.6600000001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992701.26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992701.26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>
        <v>992701.26</v>
      </c>
      <c r="K157" s="19"/>
      <c r="L157" s="19"/>
      <c r="M157" s="19"/>
      <c r="N157" s="19"/>
      <c r="O157" s="19"/>
      <c r="P157" s="19">
        <f t="shared" si="19"/>
        <v>992701.26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545302.8</v>
      </c>
      <c r="H158" s="19">
        <f t="shared" si="22"/>
        <v>0</v>
      </c>
      <c r="I158" s="19">
        <f t="shared" si="22"/>
        <v>0</v>
      </c>
      <c r="J158" s="19">
        <f t="shared" si="22"/>
        <v>162939.6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708242.4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>
        <v>545302.8</v>
      </c>
      <c r="H160" s="19"/>
      <c r="I160" s="19"/>
      <c r="J160" s="19">
        <v>162939.6</v>
      </c>
      <c r="K160" s="19"/>
      <c r="L160" s="19"/>
      <c r="M160" s="19"/>
      <c r="N160" s="19"/>
      <c r="O160" s="19"/>
      <c r="P160" s="19">
        <f t="shared" si="19"/>
        <v>708242.4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85"/>
      <c r="E195" s="86"/>
      <c r="F195" s="85"/>
      <c r="G195" s="85">
        <v>1344</v>
      </c>
      <c r="H195" s="85"/>
      <c r="I195" s="85"/>
      <c r="J195" s="85"/>
      <c r="K195" s="85"/>
      <c r="L195" s="85"/>
      <c r="M195" s="85"/>
      <c r="N195" s="85"/>
      <c r="O195" s="85"/>
      <c r="P195" s="85">
        <f>D195+E195+F195+G195+H195+I195+J195+K195+L195+M195+N195+O195</f>
        <v>1344</v>
      </c>
    </row>
    <row r="196" spans="2:16" ht="15">
      <c r="B196" s="87" t="s">
        <v>156</v>
      </c>
      <c r="C196" s="88"/>
      <c r="D196" s="74"/>
      <c r="E196" s="74"/>
      <c r="F196" s="74"/>
      <c r="G196" s="74"/>
      <c r="H196" s="74">
        <v>9100</v>
      </c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9100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1344</v>
      </c>
      <c r="H218" s="74">
        <f t="shared" si="24"/>
        <v>9100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10444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2019-09-12T13:40:15Z</dcterms:created>
  <dcterms:modified xsi:type="dcterms:W3CDTF">2019-09-12T13:40:24Z</dcterms:modified>
  <cp:category/>
  <cp:version/>
  <cp:contentType/>
  <cp:contentStatus/>
</cp:coreProperties>
</file>